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Shared\Purchasing &amp; Contracts\RFX Documents\BIDS\BIDS FY 18\18-B04_Janitorial Supplies\Bid Documents\"/>
    </mc:Choice>
  </mc:AlternateContent>
  <bookViews>
    <workbookView xWindow="0" yWindow="0" windowWidth="28800" windowHeight="12435"/>
  </bookViews>
  <sheets>
    <sheet name="Pricing Schedule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7" i="1" l="1"/>
  <c r="C196" i="1"/>
  <c r="C195" i="1"/>
  <c r="C192" i="1"/>
  <c r="C191" i="1"/>
  <c r="C190" i="1"/>
  <c r="C189" i="1"/>
  <c r="C188" i="1"/>
  <c r="C187" i="1"/>
  <c r="C184" i="1"/>
  <c r="C183" i="1"/>
  <c r="C178" i="1"/>
  <c r="C177" i="1"/>
  <c r="C176" i="1"/>
  <c r="C175" i="1"/>
  <c r="C170" i="1"/>
  <c r="C169" i="1"/>
  <c r="C149" i="1"/>
  <c r="C146" i="1"/>
  <c r="C144" i="1"/>
  <c r="C141" i="1"/>
  <c r="C136" i="1"/>
  <c r="C131" i="1"/>
  <c r="C130" i="1"/>
  <c r="C129" i="1"/>
  <c r="C126" i="1"/>
  <c r="C125" i="1"/>
  <c r="C124" i="1"/>
  <c r="C123" i="1"/>
  <c r="C122" i="1"/>
  <c r="C121" i="1"/>
  <c r="C118" i="1"/>
  <c r="C117" i="1"/>
  <c r="C112" i="1"/>
  <c r="C111" i="1"/>
  <c r="C110" i="1"/>
  <c r="C109" i="1"/>
  <c r="C104" i="1"/>
  <c r="C103" i="1"/>
  <c r="C83" i="1"/>
  <c r="C80" i="1"/>
  <c r="C78" i="1"/>
  <c r="C75" i="1"/>
  <c r="C70" i="1"/>
  <c r="C65" i="1"/>
  <c r="C64" i="1"/>
  <c r="C63" i="1"/>
  <c r="C60" i="1"/>
  <c r="C59" i="1"/>
  <c r="C58" i="1"/>
  <c r="C57" i="1"/>
  <c r="C56" i="1"/>
  <c r="C55" i="1"/>
  <c r="C52" i="1"/>
  <c r="C51" i="1"/>
  <c r="C46" i="1"/>
  <c r="C45" i="1"/>
  <c r="C44" i="1"/>
  <c r="C43" i="1"/>
  <c r="C38" i="1"/>
  <c r="C37" i="1"/>
  <c r="C17" i="1"/>
  <c r="C14" i="1"/>
  <c r="C12" i="1"/>
  <c r="C9" i="1"/>
  <c r="C4" i="1"/>
</calcChain>
</file>

<file path=xl/sharedStrings.xml><?xml version="1.0" encoding="utf-8"?>
<sst xmlns="http://schemas.openxmlformats.org/spreadsheetml/2006/main" count="594" uniqueCount="142">
  <si>
    <t>Item Description</t>
  </si>
  <si>
    <t>Item #</t>
  </si>
  <si>
    <t>Dust Pan Lobby with Handle</t>
  </si>
  <si>
    <t>Brush-Parts Cleaning Nylon</t>
  </si>
  <si>
    <t>Furniture Polish-12 EA/Case</t>
  </si>
  <si>
    <t>Estimated Annual Quantity</t>
  </si>
  <si>
    <t>Insecticide-Wasp/Hornet</t>
  </si>
  <si>
    <t>Scouring Pad (15 EA/Package)</t>
  </si>
  <si>
    <t>Broom-Small-Lobby Dust Pans</t>
  </si>
  <si>
    <t>Mop Head-24 oz.</t>
  </si>
  <si>
    <t>Mop Handle 64 in. Quick Change</t>
  </si>
  <si>
    <t>24 in. Push Broom</t>
  </si>
  <si>
    <t>Brush-Standard Wire 14 in.</t>
  </si>
  <si>
    <t>Brush-Bi-Level Soft Fiber 10 in.</t>
  </si>
  <si>
    <t>Bottle-Plastic 32 oz.</t>
  </si>
  <si>
    <t>Trigger-Sprayer 32 oz. Bottle</t>
  </si>
  <si>
    <t>Broom-Push 18 in. Extra Soft Brush</t>
  </si>
  <si>
    <t>Trash Bag-33 x 40-33  Gallon</t>
  </si>
  <si>
    <t>Trash Bag-38 x 60 (LCS Only)</t>
  </si>
  <si>
    <t>Broom-House Angle</t>
  </si>
  <si>
    <t>Bucket-10 qt. Red HDPE Rubbermaid</t>
  </si>
  <si>
    <t>Bag-Plastic Resealable 4 x 6 Write-On</t>
  </si>
  <si>
    <t>Bag-Plastic Resealable 6 x 9 Write-On</t>
  </si>
  <si>
    <t>Bag-Plastic Resealable 9 x 12 Write-On</t>
  </si>
  <si>
    <t>Cover-Toilet Seat</t>
  </si>
  <si>
    <t>Towel-Hand Multifold</t>
  </si>
  <si>
    <t>Towel-Brown Roll</t>
  </si>
  <si>
    <t>Facial Tissue</t>
  </si>
  <si>
    <t>Toilet Tissue-Small Roll</t>
  </si>
  <si>
    <t>Toilet Tissue-Jumbo Roll</t>
  </si>
  <si>
    <t>Polish-ZEP Stainless Steel (Oil Base)-12 EA/Case</t>
  </si>
  <si>
    <t>Cleaner-ZEP Blue Magic Autowash-4 Gallon/Case</t>
  </si>
  <si>
    <t>Cleaner-TNT Concentrated Soap-ZEP-55 Gallon</t>
  </si>
  <si>
    <t>Cleaner-Citrus Cleaner-ZEP 55 Gallon</t>
  </si>
  <si>
    <t>Cleaner-ZEP Formula 22</t>
  </si>
  <si>
    <t>Wash-Floor ZEP PH Perfect-5 Gallon</t>
  </si>
  <si>
    <t>Sanitizer-Hand Zep Alcohol Gel (6/Case)</t>
  </si>
  <si>
    <t>Cleaner-ZEP Cherry Bomb Hand-4 Gallon/Case</t>
  </si>
  <si>
    <t>Cleanser-ZEP-O-Brite (AJAX)-12 EA/Case</t>
  </si>
  <si>
    <t>Cleaner-ZEP Concentrated Glass-55 Gallon Drum</t>
  </si>
  <si>
    <t>Stripper-Floor-ZEP Strip Ease 5 Gallon</t>
  </si>
  <si>
    <t>Detergent-Laundry ZEPLIFT-40 lb.</t>
  </si>
  <si>
    <t>Wax-Floor-ZEP Polyshield 5 Gallon</t>
  </si>
  <si>
    <t>Drain Opener-ZEP Flo Drain-12 EA/Case</t>
  </si>
  <si>
    <t>ZEP Air Fair Cherry Concentrate</t>
  </si>
  <si>
    <t>Agent-Rinse Additive HW ZEP-5 Gallon</t>
  </si>
  <si>
    <t>Disinfectant-ZEPNAMIC-12 EA/Case</t>
  </si>
  <si>
    <t>Cleaner-Hand ZEP Grip-4 Gallon/Case</t>
  </si>
  <si>
    <t>Bleach Tablets (10 Tablets/Bag)</t>
  </si>
  <si>
    <t>60 in. Bamboo Broom Handle</t>
  </si>
  <si>
    <t>Insecticide Ant &amp; Roach</t>
  </si>
  <si>
    <t>Hand soap-ZEP Delight-4 Gallon/Case</t>
  </si>
  <si>
    <t>Freshener-Air ZEP Blue Sky-Meter Mist (12 Can/Case)</t>
  </si>
  <si>
    <t>Cup Cone 4 oz. (5,000/Case)</t>
  </si>
  <si>
    <t>Protectant-Vinyl/Tire-ZEP-12 Qt./Case</t>
  </si>
  <si>
    <t>Sponge with Scrubber (20 EA/Package)</t>
  </si>
  <si>
    <t>16W231-0</t>
  </si>
  <si>
    <t>1JYZ5-0</t>
  </si>
  <si>
    <t>1TZB1-0</t>
  </si>
  <si>
    <t>1VAJ6-0</t>
  </si>
  <si>
    <t>1VAJ8-0</t>
  </si>
  <si>
    <t>20Y118-0</t>
  </si>
  <si>
    <t>2DBY8-0</t>
  </si>
  <si>
    <t>2DCB3-0</t>
  </si>
  <si>
    <t>2DCB5-0</t>
  </si>
  <si>
    <t>2NTH1-0</t>
  </si>
  <si>
    <t>2PY48-0</t>
  </si>
  <si>
    <t>2U642-0</t>
  </si>
  <si>
    <t>34F930-0</t>
  </si>
  <si>
    <t>38AP87-0</t>
  </si>
  <si>
    <t>39E397-0</t>
  </si>
  <si>
    <t>39R408-0</t>
  </si>
  <si>
    <t>Handle-Broom-60 in. Wood with Metal Tip</t>
  </si>
  <si>
    <t>3H384-0</t>
  </si>
  <si>
    <t>Handle-Broom Plastic Tip 60 in.</t>
  </si>
  <si>
    <t>3H389-0</t>
  </si>
  <si>
    <t>3U593-0</t>
  </si>
  <si>
    <t>3U594-0</t>
  </si>
  <si>
    <t>3U766-0</t>
  </si>
  <si>
    <t>4KN33-0</t>
  </si>
  <si>
    <t>4KN37-0</t>
  </si>
  <si>
    <t>5M792-0</t>
  </si>
  <si>
    <t>5M896-0</t>
  </si>
  <si>
    <t>5ZW43-0</t>
  </si>
  <si>
    <t>5ZW45-0</t>
  </si>
  <si>
    <t>5ZW46-0</t>
  </si>
  <si>
    <t>340028-0</t>
  </si>
  <si>
    <t>346024-0</t>
  </si>
  <si>
    <t>346109-0</t>
  </si>
  <si>
    <t>356025-0</t>
  </si>
  <si>
    <t>374076-0</t>
  </si>
  <si>
    <t>376026-0</t>
  </si>
  <si>
    <t>014301-0</t>
  </si>
  <si>
    <t>035624-0</t>
  </si>
  <si>
    <t>037685-0</t>
  </si>
  <si>
    <t>045585-0</t>
  </si>
  <si>
    <t>067885-0</t>
  </si>
  <si>
    <t>072935-0</t>
  </si>
  <si>
    <t>087806-0</t>
  </si>
  <si>
    <t>091424-0</t>
  </si>
  <si>
    <t>095124-0</t>
  </si>
  <si>
    <t>103801-0</t>
  </si>
  <si>
    <t>105285-0</t>
  </si>
  <si>
    <t>107135-0</t>
  </si>
  <si>
    <t>132433-0</t>
  </si>
  <si>
    <t>133935-0</t>
  </si>
  <si>
    <t>145616-0</t>
  </si>
  <si>
    <t>168601-0</t>
  </si>
  <si>
    <t>197552-0</t>
  </si>
  <si>
    <t>204835-0</t>
  </si>
  <si>
    <t>336201-0</t>
  </si>
  <si>
    <t>351501-0</t>
  </si>
  <si>
    <t>91224-0</t>
  </si>
  <si>
    <t xml:space="preserve">31HJ26 </t>
  </si>
  <si>
    <t>2U285</t>
  </si>
  <si>
    <t>3U824</t>
  </si>
  <si>
    <t>2VLZ8</t>
  </si>
  <si>
    <t xml:space="preserve">3NEZ4 </t>
  </si>
  <si>
    <t>Special Requirements</t>
  </si>
  <si>
    <t>Unit Cost</t>
  </si>
  <si>
    <t>Extended Cost</t>
  </si>
  <si>
    <t>Unit of Measure</t>
  </si>
  <si>
    <t>Each</t>
  </si>
  <si>
    <t>Dish Washing Liquid-38 oz./8-pack</t>
  </si>
  <si>
    <t>Pack</t>
  </si>
  <si>
    <t>Case</t>
  </si>
  <si>
    <t>Package</t>
  </si>
  <si>
    <t>Bags</t>
  </si>
  <si>
    <t>Fabuloso-90 oz bottles</t>
  </si>
  <si>
    <t>D-Vour Protein Spill Powder-16 oz. bottles</t>
  </si>
  <si>
    <t>Sanitary Napkin Bags-250/Package</t>
  </si>
  <si>
    <t>Unlined Nitrile Disposable Gloves Large-65/Package</t>
  </si>
  <si>
    <t>Unlined Nitrile Disposable Gloves XL-90/Package</t>
  </si>
  <si>
    <t>FIRM FIXED PRICE YEARS ONE (1) AND TWO (2)</t>
  </si>
  <si>
    <t>OPTIONAL PRICE YEAR FOUR (4)</t>
  </si>
  <si>
    <t>OPTIONAL PRICE YEAR THREE (3)</t>
  </si>
  <si>
    <t>Lead Time Delivery</t>
  </si>
  <si>
    <t>NA</t>
  </si>
  <si>
    <t>2ZXE6</t>
  </si>
  <si>
    <t>Cherry Urinal Cake (12 Items/Package)</t>
  </si>
  <si>
    <t>6JJZ5</t>
  </si>
  <si>
    <t>Cucumber Melon Urinal Screen (10 Items/Package)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</si>
</sst>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0"/>
      <color indexed="8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3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7"/>
  <sheetViews>
    <sheetView tabSelected="1" topLeftCell="A26" zoomScaleNormal="100" workbookViewId="0">
      <selection activeCell="J40" sqref="J40"/>
    </sheetView>
  </sheetViews>
  <sheetFormatPr defaultRowHeight="15" x14ac:dyDescent="0.25"/>
  <cols>
    <col min="1" max="1" width="10.28515625" style="1" bestFit="1" customWidth="1"/>
    <col min="2" max="2" width="51" style="1" bestFit="1" customWidth="1"/>
    <col min="3" max="3" width="32.5703125" style="1" bestFit="1" customWidth="1"/>
    <col min="4" max="4" width="32.5703125" style="1" customWidth="1"/>
    <col min="5" max="5" width="36.42578125" style="1" bestFit="1" customWidth="1"/>
    <col min="6" max="6" width="9.85546875" style="1" bestFit="1" customWidth="1"/>
    <col min="7" max="7" width="15" style="1" bestFit="1" customWidth="1"/>
    <col min="8" max="8" width="19.7109375" style="1" bestFit="1" customWidth="1"/>
    <col min="9" max="16384" width="9.140625" style="1"/>
  </cols>
  <sheetData>
    <row r="1" spans="1:8" x14ac:dyDescent="0.25">
      <c r="B1" s="2" t="s">
        <v>133</v>
      </c>
    </row>
    <row r="2" spans="1:8" s="4" customFormat="1" ht="15.75" x14ac:dyDescent="0.25">
      <c r="A2" s="6" t="s">
        <v>1</v>
      </c>
      <c r="B2" s="6" t="s">
        <v>0</v>
      </c>
      <c r="C2" s="6" t="s">
        <v>5</v>
      </c>
      <c r="D2" s="6" t="s">
        <v>121</v>
      </c>
      <c r="E2" s="3" t="s">
        <v>118</v>
      </c>
      <c r="F2" s="3" t="s">
        <v>119</v>
      </c>
      <c r="G2" s="3" t="s">
        <v>120</v>
      </c>
      <c r="H2" s="3" t="s">
        <v>136</v>
      </c>
    </row>
    <row r="3" spans="1:8" ht="15.75" x14ac:dyDescent="0.25">
      <c r="A3" s="7" t="s">
        <v>56</v>
      </c>
      <c r="B3" s="8" t="s">
        <v>9</v>
      </c>
      <c r="C3" s="8">
        <v>300</v>
      </c>
      <c r="D3" s="8" t="s">
        <v>122</v>
      </c>
    </row>
    <row r="4" spans="1:8" ht="15.75" x14ac:dyDescent="0.25">
      <c r="A4" s="7" t="s">
        <v>57</v>
      </c>
      <c r="B4" s="8" t="s">
        <v>123</v>
      </c>
      <c r="C4" s="8">
        <f>240/8</f>
        <v>30</v>
      </c>
      <c r="D4" s="8" t="s">
        <v>124</v>
      </c>
    </row>
    <row r="5" spans="1:8" ht="15.75" x14ac:dyDescent="0.25">
      <c r="A5" s="8" t="s">
        <v>58</v>
      </c>
      <c r="B5" s="8" t="s">
        <v>10</v>
      </c>
      <c r="C5" s="8">
        <v>64</v>
      </c>
      <c r="D5" s="8" t="s">
        <v>122</v>
      </c>
    </row>
    <row r="6" spans="1:8" ht="15.75" x14ac:dyDescent="0.25">
      <c r="A6" s="8" t="s">
        <v>59</v>
      </c>
      <c r="B6" s="8" t="s">
        <v>2</v>
      </c>
      <c r="C6" s="8">
        <v>36</v>
      </c>
      <c r="D6" s="8" t="s">
        <v>122</v>
      </c>
    </row>
    <row r="7" spans="1:8" ht="15.75" x14ac:dyDescent="0.25">
      <c r="A7" s="7" t="s">
        <v>60</v>
      </c>
      <c r="B7" s="8" t="s">
        <v>49</v>
      </c>
      <c r="C7" s="8">
        <v>80</v>
      </c>
      <c r="D7" s="8" t="s">
        <v>122</v>
      </c>
    </row>
    <row r="8" spans="1:8" ht="15.75" x14ac:dyDescent="0.25">
      <c r="A8" s="8" t="s">
        <v>61</v>
      </c>
      <c r="B8" s="8" t="s">
        <v>3</v>
      </c>
      <c r="C8" s="8">
        <v>12</v>
      </c>
      <c r="D8" s="8" t="s">
        <v>122</v>
      </c>
    </row>
    <row r="9" spans="1:8" ht="15.75" x14ac:dyDescent="0.25">
      <c r="A9" s="8" t="s">
        <v>62</v>
      </c>
      <c r="B9" s="8" t="s">
        <v>4</v>
      </c>
      <c r="C9" s="9">
        <f>12/12</f>
        <v>1</v>
      </c>
      <c r="D9" s="8" t="s">
        <v>125</v>
      </c>
    </row>
    <row r="10" spans="1:8" ht="15.75" x14ac:dyDescent="0.25">
      <c r="A10" s="8" t="s">
        <v>63</v>
      </c>
      <c r="B10" s="8" t="s">
        <v>50</v>
      </c>
      <c r="C10" s="9">
        <v>48</v>
      </c>
      <c r="D10" s="8" t="s">
        <v>122</v>
      </c>
    </row>
    <row r="11" spans="1:8" ht="15.75" x14ac:dyDescent="0.25">
      <c r="A11" s="8" t="s">
        <v>64</v>
      </c>
      <c r="B11" s="8" t="s">
        <v>6</v>
      </c>
      <c r="C11" s="9">
        <v>48</v>
      </c>
      <c r="D11" s="8" t="s">
        <v>122</v>
      </c>
    </row>
    <row r="12" spans="1:8" ht="15.75" x14ac:dyDescent="0.25">
      <c r="A12" s="8" t="s">
        <v>65</v>
      </c>
      <c r="B12" s="8" t="s">
        <v>7</v>
      </c>
      <c r="C12" s="9">
        <f>60/15</f>
        <v>4</v>
      </c>
      <c r="D12" s="8" t="s">
        <v>126</v>
      </c>
    </row>
    <row r="13" spans="1:8" ht="15.75" x14ac:dyDescent="0.25">
      <c r="A13" s="8" t="s">
        <v>66</v>
      </c>
      <c r="B13" s="8" t="s">
        <v>11</v>
      </c>
      <c r="C13" s="9">
        <v>21</v>
      </c>
      <c r="D13" s="8" t="s">
        <v>122</v>
      </c>
    </row>
    <row r="14" spans="1:8" ht="15.75" x14ac:dyDescent="0.25">
      <c r="A14" s="8" t="s">
        <v>67</v>
      </c>
      <c r="B14" s="8" t="s">
        <v>55</v>
      </c>
      <c r="C14" s="9">
        <f>100/20</f>
        <v>5</v>
      </c>
      <c r="D14" s="8" t="s">
        <v>126</v>
      </c>
    </row>
    <row r="15" spans="1:8" ht="15.75" x14ac:dyDescent="0.25">
      <c r="A15" s="8" t="s">
        <v>68</v>
      </c>
      <c r="B15" s="8" t="s">
        <v>8</v>
      </c>
      <c r="C15" s="9">
        <v>24</v>
      </c>
      <c r="D15" s="8" t="s">
        <v>122</v>
      </c>
    </row>
    <row r="16" spans="1:8" ht="15.75" x14ac:dyDescent="0.25">
      <c r="A16" s="8" t="s">
        <v>69</v>
      </c>
      <c r="B16" s="8" t="s">
        <v>12</v>
      </c>
      <c r="C16" s="9">
        <v>24</v>
      </c>
      <c r="D16" s="8" t="s">
        <v>122</v>
      </c>
    </row>
    <row r="17" spans="1:4" ht="15.75" x14ac:dyDescent="0.25">
      <c r="A17" s="8" t="s">
        <v>70</v>
      </c>
      <c r="B17" s="8" t="s">
        <v>53</v>
      </c>
      <c r="C17" s="9">
        <f>20000/5000</f>
        <v>4</v>
      </c>
      <c r="D17" s="8" t="s">
        <v>125</v>
      </c>
    </row>
    <row r="18" spans="1:4" ht="15.75" x14ac:dyDescent="0.25">
      <c r="A18" s="8" t="s">
        <v>71</v>
      </c>
      <c r="B18" s="8" t="s">
        <v>13</v>
      </c>
      <c r="C18" s="9">
        <v>32</v>
      </c>
      <c r="D18" s="8" t="s">
        <v>122</v>
      </c>
    </row>
    <row r="19" spans="1:4" ht="15.75" x14ac:dyDescent="0.25">
      <c r="A19" s="8" t="s">
        <v>73</v>
      </c>
      <c r="B19" s="8" t="s">
        <v>72</v>
      </c>
      <c r="C19" s="9">
        <v>48</v>
      </c>
      <c r="D19" s="8" t="s">
        <v>122</v>
      </c>
    </row>
    <row r="20" spans="1:4" ht="15.75" x14ac:dyDescent="0.25">
      <c r="A20" s="8" t="s">
        <v>75</v>
      </c>
      <c r="B20" s="8" t="s">
        <v>74</v>
      </c>
      <c r="C20" s="9">
        <v>30</v>
      </c>
      <c r="D20" s="8" t="s">
        <v>122</v>
      </c>
    </row>
    <row r="21" spans="1:4" ht="15.75" x14ac:dyDescent="0.25">
      <c r="A21" s="8" t="s">
        <v>76</v>
      </c>
      <c r="B21" s="8" t="s">
        <v>14</v>
      </c>
      <c r="C21" s="9">
        <v>200</v>
      </c>
      <c r="D21" s="8" t="s">
        <v>122</v>
      </c>
    </row>
    <row r="22" spans="1:4" ht="15.75" x14ac:dyDescent="0.25">
      <c r="A22" s="8" t="s">
        <v>77</v>
      </c>
      <c r="B22" s="8" t="s">
        <v>15</v>
      </c>
      <c r="C22" s="9">
        <v>400</v>
      </c>
      <c r="D22" s="8" t="s">
        <v>122</v>
      </c>
    </row>
    <row r="23" spans="1:4" ht="15.75" x14ac:dyDescent="0.25">
      <c r="A23" s="8" t="s">
        <v>78</v>
      </c>
      <c r="B23" s="8" t="s">
        <v>16</v>
      </c>
      <c r="C23" s="9">
        <v>120</v>
      </c>
      <c r="D23" s="8" t="s">
        <v>122</v>
      </c>
    </row>
    <row r="24" spans="1:4" ht="15.75" x14ac:dyDescent="0.25">
      <c r="A24" s="8" t="s">
        <v>79</v>
      </c>
      <c r="B24" s="9" t="s">
        <v>17</v>
      </c>
      <c r="C24" s="9">
        <v>180</v>
      </c>
      <c r="D24" s="8" t="s">
        <v>122</v>
      </c>
    </row>
    <row r="25" spans="1:4" ht="15.75" x14ac:dyDescent="0.25">
      <c r="A25" s="8" t="s">
        <v>80</v>
      </c>
      <c r="B25" s="9" t="s">
        <v>18</v>
      </c>
      <c r="C25" s="9">
        <v>267</v>
      </c>
      <c r="D25" s="8" t="s">
        <v>122</v>
      </c>
    </row>
    <row r="26" spans="1:4" ht="15.75" x14ac:dyDescent="0.25">
      <c r="A26" s="8" t="s">
        <v>81</v>
      </c>
      <c r="B26" s="8" t="s">
        <v>20</v>
      </c>
      <c r="C26" s="9">
        <v>12</v>
      </c>
      <c r="D26" s="8" t="s">
        <v>122</v>
      </c>
    </row>
    <row r="27" spans="1:4" ht="15.75" x14ac:dyDescent="0.25">
      <c r="A27" s="8" t="s">
        <v>82</v>
      </c>
      <c r="B27" s="8" t="s">
        <v>19</v>
      </c>
      <c r="C27" s="9">
        <v>168</v>
      </c>
      <c r="D27" s="8" t="s">
        <v>122</v>
      </c>
    </row>
    <row r="28" spans="1:4" ht="15.75" x14ac:dyDescent="0.25">
      <c r="A28" s="8" t="s">
        <v>83</v>
      </c>
      <c r="B28" s="8" t="s">
        <v>21</v>
      </c>
      <c r="C28" s="9">
        <v>6</v>
      </c>
      <c r="D28" s="8" t="s">
        <v>122</v>
      </c>
    </row>
    <row r="29" spans="1:4" ht="15.75" x14ac:dyDescent="0.25">
      <c r="A29" s="8" t="s">
        <v>84</v>
      </c>
      <c r="B29" s="8" t="s">
        <v>22</v>
      </c>
      <c r="C29" s="9">
        <v>6</v>
      </c>
      <c r="D29" s="8" t="s">
        <v>122</v>
      </c>
    </row>
    <row r="30" spans="1:4" ht="15.75" x14ac:dyDescent="0.25">
      <c r="A30" s="8" t="s">
        <v>85</v>
      </c>
      <c r="B30" s="8" t="s">
        <v>23</v>
      </c>
      <c r="C30" s="9">
        <v>4</v>
      </c>
      <c r="D30" s="8" t="s">
        <v>122</v>
      </c>
    </row>
    <row r="31" spans="1:4" ht="15.75" x14ac:dyDescent="0.25">
      <c r="A31" s="8" t="s">
        <v>86</v>
      </c>
      <c r="B31" s="8" t="s">
        <v>24</v>
      </c>
      <c r="C31" s="9">
        <v>57</v>
      </c>
      <c r="D31" s="8" t="s">
        <v>122</v>
      </c>
    </row>
    <row r="32" spans="1:4" ht="15.75" x14ac:dyDescent="0.25">
      <c r="A32" s="8" t="s">
        <v>87</v>
      </c>
      <c r="B32" s="8" t="s">
        <v>25</v>
      </c>
      <c r="C32" s="9">
        <v>760</v>
      </c>
      <c r="D32" s="8" t="s">
        <v>122</v>
      </c>
    </row>
    <row r="33" spans="1:4" ht="15.75" x14ac:dyDescent="0.25">
      <c r="A33" s="8" t="s">
        <v>88</v>
      </c>
      <c r="B33" s="8" t="s">
        <v>26</v>
      </c>
      <c r="C33" s="9">
        <v>440</v>
      </c>
      <c r="D33" s="8" t="s">
        <v>122</v>
      </c>
    </row>
    <row r="34" spans="1:4" ht="15.75" x14ac:dyDescent="0.25">
      <c r="A34" s="8" t="s">
        <v>89</v>
      </c>
      <c r="B34" s="8" t="s">
        <v>27</v>
      </c>
      <c r="C34" s="9">
        <v>23</v>
      </c>
      <c r="D34" s="8" t="s">
        <v>122</v>
      </c>
    </row>
    <row r="35" spans="1:4" ht="15.75" x14ac:dyDescent="0.25">
      <c r="A35" s="8" t="s">
        <v>90</v>
      </c>
      <c r="B35" s="8" t="s">
        <v>28</v>
      </c>
      <c r="C35" s="9">
        <v>136</v>
      </c>
      <c r="D35" s="8" t="s">
        <v>122</v>
      </c>
    </row>
    <row r="36" spans="1:4" ht="15.75" x14ac:dyDescent="0.25">
      <c r="A36" s="8" t="s">
        <v>91</v>
      </c>
      <c r="B36" s="8" t="s">
        <v>29</v>
      </c>
      <c r="C36" s="9">
        <v>480</v>
      </c>
      <c r="D36" s="8" t="s">
        <v>122</v>
      </c>
    </row>
    <row r="37" spans="1:4" ht="15.75" x14ac:dyDescent="0.25">
      <c r="A37" s="8" t="s">
        <v>92</v>
      </c>
      <c r="B37" s="8" t="s">
        <v>30</v>
      </c>
      <c r="C37" s="9">
        <f>204/12</f>
        <v>17</v>
      </c>
      <c r="D37" s="8" t="s">
        <v>125</v>
      </c>
    </row>
    <row r="38" spans="1:4" ht="15.75" x14ac:dyDescent="0.25">
      <c r="A38" s="8" t="s">
        <v>93</v>
      </c>
      <c r="B38" s="8" t="s">
        <v>31</v>
      </c>
      <c r="C38" s="9">
        <f>8/4</f>
        <v>2</v>
      </c>
      <c r="D38" s="8" t="s">
        <v>125</v>
      </c>
    </row>
    <row r="39" spans="1:4" ht="15.75" x14ac:dyDescent="0.25">
      <c r="A39" s="8" t="s">
        <v>94</v>
      </c>
      <c r="B39" s="8" t="s">
        <v>32</v>
      </c>
      <c r="C39" s="9">
        <v>30</v>
      </c>
      <c r="D39" s="8" t="s">
        <v>122</v>
      </c>
    </row>
    <row r="40" spans="1:4" ht="15.75" x14ac:dyDescent="0.25">
      <c r="A40" s="8" t="s">
        <v>95</v>
      </c>
      <c r="B40" s="8" t="s">
        <v>33</v>
      </c>
      <c r="C40" s="9">
        <v>15</v>
      </c>
      <c r="D40" s="8" t="s">
        <v>122</v>
      </c>
    </row>
    <row r="41" spans="1:4" ht="15.75" x14ac:dyDescent="0.25">
      <c r="A41" s="8" t="s">
        <v>96</v>
      </c>
      <c r="B41" s="8" t="s">
        <v>34</v>
      </c>
      <c r="C41" s="9">
        <v>18</v>
      </c>
      <c r="D41" s="8" t="s">
        <v>122</v>
      </c>
    </row>
    <row r="42" spans="1:4" ht="15.75" x14ac:dyDescent="0.25">
      <c r="A42" s="8" t="s">
        <v>97</v>
      </c>
      <c r="B42" s="8" t="s">
        <v>35</v>
      </c>
      <c r="C42" s="9">
        <v>39</v>
      </c>
      <c r="D42" s="8" t="s">
        <v>122</v>
      </c>
    </row>
    <row r="43" spans="1:4" ht="15.75" x14ac:dyDescent="0.25">
      <c r="A43" s="8" t="s">
        <v>98</v>
      </c>
      <c r="B43" s="8" t="s">
        <v>36</v>
      </c>
      <c r="C43" s="9">
        <f>18/6</f>
        <v>3</v>
      </c>
      <c r="D43" s="8" t="s">
        <v>125</v>
      </c>
    </row>
    <row r="44" spans="1:4" ht="15.75" x14ac:dyDescent="0.25">
      <c r="A44" s="8" t="s">
        <v>99</v>
      </c>
      <c r="B44" s="8" t="s">
        <v>51</v>
      </c>
      <c r="C44" s="9">
        <f>424/4</f>
        <v>106</v>
      </c>
      <c r="D44" s="8" t="s">
        <v>125</v>
      </c>
    </row>
    <row r="45" spans="1:4" ht="15.75" x14ac:dyDescent="0.25">
      <c r="A45" s="8" t="s">
        <v>100</v>
      </c>
      <c r="B45" s="8" t="s">
        <v>37</v>
      </c>
      <c r="C45" s="9">
        <f>100/4</f>
        <v>25</v>
      </c>
      <c r="D45" s="8" t="s">
        <v>125</v>
      </c>
    </row>
    <row r="46" spans="1:4" ht="15.75" x14ac:dyDescent="0.25">
      <c r="A46" s="8" t="s">
        <v>101</v>
      </c>
      <c r="B46" s="8" t="s">
        <v>38</v>
      </c>
      <c r="C46" s="9">
        <f>72/12</f>
        <v>6</v>
      </c>
      <c r="D46" s="8" t="s">
        <v>125</v>
      </c>
    </row>
    <row r="47" spans="1:4" ht="15.75" x14ac:dyDescent="0.25">
      <c r="A47" s="8" t="s">
        <v>102</v>
      </c>
      <c r="B47" s="8" t="s">
        <v>39</v>
      </c>
      <c r="C47" s="9">
        <v>2</v>
      </c>
      <c r="D47" s="8" t="s">
        <v>122</v>
      </c>
    </row>
    <row r="48" spans="1:4" ht="15.75" x14ac:dyDescent="0.25">
      <c r="A48" s="8" t="s">
        <v>103</v>
      </c>
      <c r="B48" s="8" t="s">
        <v>40</v>
      </c>
      <c r="C48" s="9">
        <v>8</v>
      </c>
      <c r="D48" s="8" t="s">
        <v>122</v>
      </c>
    </row>
    <row r="49" spans="1:4" ht="15.75" x14ac:dyDescent="0.25">
      <c r="A49" s="8" t="s">
        <v>104</v>
      </c>
      <c r="B49" s="8" t="s">
        <v>41</v>
      </c>
      <c r="C49" s="9">
        <v>30</v>
      </c>
      <c r="D49" s="8" t="s">
        <v>122</v>
      </c>
    </row>
    <row r="50" spans="1:4" ht="15.75" x14ac:dyDescent="0.25">
      <c r="A50" s="8" t="s">
        <v>105</v>
      </c>
      <c r="B50" s="8" t="s">
        <v>42</v>
      </c>
      <c r="C50" s="9">
        <v>20</v>
      </c>
      <c r="D50" s="8" t="s">
        <v>122</v>
      </c>
    </row>
    <row r="51" spans="1:4" ht="15.75" x14ac:dyDescent="0.25">
      <c r="A51" s="8" t="s">
        <v>106</v>
      </c>
      <c r="B51" s="8" t="s">
        <v>54</v>
      </c>
      <c r="C51" s="9">
        <f>228/12</f>
        <v>19</v>
      </c>
      <c r="D51" s="8" t="s">
        <v>125</v>
      </c>
    </row>
    <row r="52" spans="1:4" ht="15.75" x14ac:dyDescent="0.25">
      <c r="A52" s="8" t="s">
        <v>107</v>
      </c>
      <c r="B52" s="8" t="s">
        <v>43</v>
      </c>
      <c r="C52" s="9">
        <f>120/12</f>
        <v>10</v>
      </c>
      <c r="D52" s="8" t="s">
        <v>125</v>
      </c>
    </row>
    <row r="53" spans="1:4" ht="15.75" x14ac:dyDescent="0.25">
      <c r="A53" s="8" t="s">
        <v>108</v>
      </c>
      <c r="B53" s="8" t="s">
        <v>44</v>
      </c>
      <c r="C53" s="9">
        <v>23</v>
      </c>
      <c r="D53" s="8" t="s">
        <v>122</v>
      </c>
    </row>
    <row r="54" spans="1:4" ht="15.75" x14ac:dyDescent="0.25">
      <c r="A54" s="8" t="s">
        <v>109</v>
      </c>
      <c r="B54" s="8" t="s">
        <v>45</v>
      </c>
      <c r="C54" s="9">
        <v>54</v>
      </c>
      <c r="D54" s="8" t="s">
        <v>122</v>
      </c>
    </row>
    <row r="55" spans="1:4" ht="15.75" x14ac:dyDescent="0.25">
      <c r="A55" s="8" t="s">
        <v>110</v>
      </c>
      <c r="B55" s="8" t="s">
        <v>52</v>
      </c>
      <c r="C55" s="9">
        <f>192/12</f>
        <v>16</v>
      </c>
      <c r="D55" s="8" t="s">
        <v>125</v>
      </c>
    </row>
    <row r="56" spans="1:4" ht="15.75" x14ac:dyDescent="0.25">
      <c r="A56" s="8" t="s">
        <v>111</v>
      </c>
      <c r="B56" s="8" t="s">
        <v>46</v>
      </c>
      <c r="C56" s="9">
        <f>144/12</f>
        <v>12</v>
      </c>
      <c r="D56" s="8" t="s">
        <v>125</v>
      </c>
    </row>
    <row r="57" spans="1:4" ht="15.75" x14ac:dyDescent="0.25">
      <c r="A57" s="8" t="s">
        <v>112</v>
      </c>
      <c r="B57" s="8" t="s">
        <v>47</v>
      </c>
      <c r="C57" s="9">
        <f>92/4</f>
        <v>23</v>
      </c>
      <c r="D57" s="8" t="s">
        <v>125</v>
      </c>
    </row>
    <row r="58" spans="1:4" ht="15.75" x14ac:dyDescent="0.25">
      <c r="A58" s="9" t="s">
        <v>137</v>
      </c>
      <c r="B58" s="8" t="s">
        <v>48</v>
      </c>
      <c r="C58" s="9">
        <f>120/10</f>
        <v>12</v>
      </c>
      <c r="D58" s="8" t="s">
        <v>127</v>
      </c>
    </row>
    <row r="59" spans="1:4" ht="15.75" x14ac:dyDescent="0.25">
      <c r="A59" s="9" t="s">
        <v>138</v>
      </c>
      <c r="B59" s="8" t="s">
        <v>139</v>
      </c>
      <c r="C59" s="9">
        <f>360/12</f>
        <v>30</v>
      </c>
      <c r="D59" s="9" t="s">
        <v>126</v>
      </c>
    </row>
    <row r="60" spans="1:4" ht="15.75" x14ac:dyDescent="0.25">
      <c r="A60" s="9" t="s">
        <v>140</v>
      </c>
      <c r="B60" s="8" t="s">
        <v>141</v>
      </c>
      <c r="C60" s="9">
        <f>300/10</f>
        <v>30</v>
      </c>
      <c r="D60" s="9" t="s">
        <v>126</v>
      </c>
    </row>
    <row r="61" spans="1:4" ht="15.75" x14ac:dyDescent="0.25">
      <c r="A61" s="10" t="s">
        <v>113</v>
      </c>
      <c r="B61" s="10" t="s">
        <v>128</v>
      </c>
      <c r="C61" s="9">
        <v>70</v>
      </c>
      <c r="D61" s="8" t="s">
        <v>122</v>
      </c>
    </row>
    <row r="62" spans="1:4" ht="15.75" x14ac:dyDescent="0.25">
      <c r="A62" s="10" t="s">
        <v>114</v>
      </c>
      <c r="B62" s="10" t="s">
        <v>129</v>
      </c>
      <c r="C62" s="9">
        <v>30</v>
      </c>
      <c r="D62" s="8" t="s">
        <v>122</v>
      </c>
    </row>
    <row r="63" spans="1:4" ht="15.75" x14ac:dyDescent="0.25">
      <c r="A63" s="10" t="s">
        <v>115</v>
      </c>
      <c r="B63" s="10" t="s">
        <v>130</v>
      </c>
      <c r="C63" s="9">
        <f>3000/250</f>
        <v>12</v>
      </c>
      <c r="D63" s="8" t="s">
        <v>126</v>
      </c>
    </row>
    <row r="64" spans="1:4" ht="15.75" x14ac:dyDescent="0.25">
      <c r="A64" s="10" t="s">
        <v>116</v>
      </c>
      <c r="B64" s="10" t="s">
        <v>131</v>
      </c>
      <c r="C64" s="9">
        <f>6500/65</f>
        <v>100</v>
      </c>
      <c r="D64" s="8" t="s">
        <v>126</v>
      </c>
    </row>
    <row r="65" spans="1:8" ht="15.75" x14ac:dyDescent="0.25">
      <c r="A65" s="10" t="s">
        <v>117</v>
      </c>
      <c r="B65" s="11" t="s">
        <v>132</v>
      </c>
      <c r="C65" s="9">
        <f>9000/90</f>
        <v>100</v>
      </c>
      <c r="D65" s="8" t="s">
        <v>126</v>
      </c>
    </row>
    <row r="66" spans="1:8" x14ac:dyDescent="0.25">
      <c r="A66" s="5"/>
      <c r="B66" s="5"/>
      <c r="C66" s="5"/>
      <c r="D66" s="5"/>
      <c r="E66" s="5"/>
      <c r="F66" s="5"/>
      <c r="G66" s="5"/>
      <c r="H66" s="5"/>
    </row>
    <row r="67" spans="1:8" x14ac:dyDescent="0.25">
      <c r="B67" s="2" t="s">
        <v>135</v>
      </c>
    </row>
    <row r="68" spans="1:8" ht="15.75" x14ac:dyDescent="0.25">
      <c r="A68" s="6" t="s">
        <v>1</v>
      </c>
      <c r="B68" s="6" t="s">
        <v>0</v>
      </c>
      <c r="C68" s="6" t="s">
        <v>5</v>
      </c>
      <c r="D68" s="6" t="s">
        <v>121</v>
      </c>
      <c r="E68" s="3" t="s">
        <v>118</v>
      </c>
      <c r="F68" s="3" t="s">
        <v>119</v>
      </c>
      <c r="G68" s="3" t="s">
        <v>120</v>
      </c>
      <c r="H68" s="3" t="s">
        <v>136</v>
      </c>
    </row>
    <row r="69" spans="1:8" ht="15.75" x14ac:dyDescent="0.25">
      <c r="A69" s="7" t="s">
        <v>56</v>
      </c>
      <c r="B69" s="8" t="s">
        <v>9</v>
      </c>
      <c r="C69" s="8">
        <v>300</v>
      </c>
      <c r="D69" s="8" t="s">
        <v>122</v>
      </c>
    </row>
    <row r="70" spans="1:8" ht="15.75" x14ac:dyDescent="0.25">
      <c r="A70" s="7" t="s">
        <v>57</v>
      </c>
      <c r="B70" s="8" t="s">
        <v>123</v>
      </c>
      <c r="C70" s="8">
        <f>240/8</f>
        <v>30</v>
      </c>
      <c r="D70" s="8" t="s">
        <v>124</v>
      </c>
    </row>
    <row r="71" spans="1:8" ht="15.75" x14ac:dyDescent="0.25">
      <c r="A71" s="8" t="s">
        <v>58</v>
      </c>
      <c r="B71" s="8" t="s">
        <v>10</v>
      </c>
      <c r="C71" s="8">
        <v>64</v>
      </c>
      <c r="D71" s="8" t="s">
        <v>122</v>
      </c>
    </row>
    <row r="72" spans="1:8" ht="15.75" x14ac:dyDescent="0.25">
      <c r="A72" s="8" t="s">
        <v>59</v>
      </c>
      <c r="B72" s="8" t="s">
        <v>2</v>
      </c>
      <c r="C72" s="8">
        <v>36</v>
      </c>
      <c r="D72" s="8" t="s">
        <v>122</v>
      </c>
    </row>
    <row r="73" spans="1:8" ht="15.75" x14ac:dyDescent="0.25">
      <c r="A73" s="7" t="s">
        <v>60</v>
      </c>
      <c r="B73" s="8" t="s">
        <v>49</v>
      </c>
      <c r="C73" s="8">
        <v>80</v>
      </c>
      <c r="D73" s="8" t="s">
        <v>122</v>
      </c>
    </row>
    <row r="74" spans="1:8" ht="15.75" x14ac:dyDescent="0.25">
      <c r="A74" s="8" t="s">
        <v>61</v>
      </c>
      <c r="B74" s="8" t="s">
        <v>3</v>
      </c>
      <c r="C74" s="8">
        <v>12</v>
      </c>
      <c r="D74" s="8" t="s">
        <v>122</v>
      </c>
    </row>
    <row r="75" spans="1:8" ht="15.75" x14ac:dyDescent="0.25">
      <c r="A75" s="8" t="s">
        <v>62</v>
      </c>
      <c r="B75" s="8" t="s">
        <v>4</v>
      </c>
      <c r="C75" s="9">
        <f>12/12</f>
        <v>1</v>
      </c>
      <c r="D75" s="8" t="s">
        <v>125</v>
      </c>
    </row>
    <row r="76" spans="1:8" ht="15.75" x14ac:dyDescent="0.25">
      <c r="A76" s="8" t="s">
        <v>63</v>
      </c>
      <c r="B76" s="8" t="s">
        <v>50</v>
      </c>
      <c r="C76" s="9">
        <v>48</v>
      </c>
      <c r="D76" s="8" t="s">
        <v>122</v>
      </c>
    </row>
    <row r="77" spans="1:8" ht="15.75" x14ac:dyDescent="0.25">
      <c r="A77" s="8" t="s">
        <v>64</v>
      </c>
      <c r="B77" s="8" t="s">
        <v>6</v>
      </c>
      <c r="C77" s="9">
        <v>48</v>
      </c>
      <c r="D77" s="8" t="s">
        <v>122</v>
      </c>
    </row>
    <row r="78" spans="1:8" ht="15.75" x14ac:dyDescent="0.25">
      <c r="A78" s="8" t="s">
        <v>65</v>
      </c>
      <c r="B78" s="8" t="s">
        <v>7</v>
      </c>
      <c r="C78" s="9">
        <f>60/15</f>
        <v>4</v>
      </c>
      <c r="D78" s="8" t="s">
        <v>126</v>
      </c>
    </row>
    <row r="79" spans="1:8" ht="15.75" x14ac:dyDescent="0.25">
      <c r="A79" s="8" t="s">
        <v>66</v>
      </c>
      <c r="B79" s="8" t="s">
        <v>11</v>
      </c>
      <c r="C79" s="9">
        <v>21</v>
      </c>
      <c r="D79" s="8" t="s">
        <v>122</v>
      </c>
    </row>
    <row r="80" spans="1:8" ht="15.75" x14ac:dyDescent="0.25">
      <c r="A80" s="8" t="s">
        <v>67</v>
      </c>
      <c r="B80" s="8" t="s">
        <v>55</v>
      </c>
      <c r="C80" s="9">
        <f>100/20</f>
        <v>5</v>
      </c>
      <c r="D80" s="8" t="s">
        <v>126</v>
      </c>
    </row>
    <row r="81" spans="1:4" ht="15.75" x14ac:dyDescent="0.25">
      <c r="A81" s="8" t="s">
        <v>68</v>
      </c>
      <c r="B81" s="8" t="s">
        <v>8</v>
      </c>
      <c r="C81" s="9">
        <v>24</v>
      </c>
      <c r="D81" s="8" t="s">
        <v>122</v>
      </c>
    </row>
    <row r="82" spans="1:4" ht="15.75" x14ac:dyDescent="0.25">
      <c r="A82" s="8" t="s">
        <v>69</v>
      </c>
      <c r="B82" s="8" t="s">
        <v>12</v>
      </c>
      <c r="C82" s="9">
        <v>24</v>
      </c>
      <c r="D82" s="8" t="s">
        <v>122</v>
      </c>
    </row>
    <row r="83" spans="1:4" ht="15.75" x14ac:dyDescent="0.25">
      <c r="A83" s="8" t="s">
        <v>70</v>
      </c>
      <c r="B83" s="8" t="s">
        <v>53</v>
      </c>
      <c r="C83" s="9">
        <f>20000/5000</f>
        <v>4</v>
      </c>
      <c r="D83" s="8" t="s">
        <v>125</v>
      </c>
    </row>
    <row r="84" spans="1:4" ht="15.75" x14ac:dyDescent="0.25">
      <c r="A84" s="8" t="s">
        <v>71</v>
      </c>
      <c r="B84" s="8" t="s">
        <v>13</v>
      </c>
      <c r="C84" s="9">
        <v>32</v>
      </c>
      <c r="D84" s="8" t="s">
        <v>122</v>
      </c>
    </row>
    <row r="85" spans="1:4" ht="15.75" x14ac:dyDescent="0.25">
      <c r="A85" s="8" t="s">
        <v>73</v>
      </c>
      <c r="B85" s="8" t="s">
        <v>72</v>
      </c>
      <c r="C85" s="9">
        <v>48</v>
      </c>
      <c r="D85" s="8" t="s">
        <v>122</v>
      </c>
    </row>
    <row r="86" spans="1:4" ht="15.75" x14ac:dyDescent="0.25">
      <c r="A86" s="8" t="s">
        <v>75</v>
      </c>
      <c r="B86" s="8" t="s">
        <v>74</v>
      </c>
      <c r="C86" s="9">
        <v>30</v>
      </c>
      <c r="D86" s="8" t="s">
        <v>122</v>
      </c>
    </row>
    <row r="87" spans="1:4" ht="15.75" x14ac:dyDescent="0.25">
      <c r="A87" s="8" t="s">
        <v>76</v>
      </c>
      <c r="B87" s="8" t="s">
        <v>14</v>
      </c>
      <c r="C87" s="9">
        <v>200</v>
      </c>
      <c r="D87" s="8" t="s">
        <v>122</v>
      </c>
    </row>
    <row r="88" spans="1:4" ht="15.75" x14ac:dyDescent="0.25">
      <c r="A88" s="8" t="s">
        <v>77</v>
      </c>
      <c r="B88" s="8" t="s">
        <v>15</v>
      </c>
      <c r="C88" s="9">
        <v>400</v>
      </c>
      <c r="D88" s="8" t="s">
        <v>122</v>
      </c>
    </row>
    <row r="89" spans="1:4" ht="15.75" x14ac:dyDescent="0.25">
      <c r="A89" s="8" t="s">
        <v>78</v>
      </c>
      <c r="B89" s="8" t="s">
        <v>16</v>
      </c>
      <c r="C89" s="9">
        <v>120</v>
      </c>
      <c r="D89" s="8" t="s">
        <v>122</v>
      </c>
    </row>
    <row r="90" spans="1:4" ht="15.75" x14ac:dyDescent="0.25">
      <c r="A90" s="8" t="s">
        <v>79</v>
      </c>
      <c r="B90" s="9" t="s">
        <v>17</v>
      </c>
      <c r="C90" s="9">
        <v>180</v>
      </c>
      <c r="D90" s="8" t="s">
        <v>122</v>
      </c>
    </row>
    <row r="91" spans="1:4" ht="15.75" x14ac:dyDescent="0.25">
      <c r="A91" s="8" t="s">
        <v>80</v>
      </c>
      <c r="B91" s="9" t="s">
        <v>18</v>
      </c>
      <c r="C91" s="9">
        <v>267</v>
      </c>
      <c r="D91" s="8" t="s">
        <v>122</v>
      </c>
    </row>
    <row r="92" spans="1:4" ht="15.75" x14ac:dyDescent="0.25">
      <c r="A92" s="8" t="s">
        <v>81</v>
      </c>
      <c r="B92" s="8" t="s">
        <v>20</v>
      </c>
      <c r="C92" s="9">
        <v>12</v>
      </c>
      <c r="D92" s="8" t="s">
        <v>122</v>
      </c>
    </row>
    <row r="93" spans="1:4" ht="15.75" x14ac:dyDescent="0.25">
      <c r="A93" s="8" t="s">
        <v>82</v>
      </c>
      <c r="B93" s="8" t="s">
        <v>19</v>
      </c>
      <c r="C93" s="9">
        <v>168</v>
      </c>
      <c r="D93" s="8" t="s">
        <v>122</v>
      </c>
    </row>
    <row r="94" spans="1:4" ht="15.75" x14ac:dyDescent="0.25">
      <c r="A94" s="8" t="s">
        <v>83</v>
      </c>
      <c r="B94" s="8" t="s">
        <v>21</v>
      </c>
      <c r="C94" s="9">
        <v>6</v>
      </c>
      <c r="D94" s="8" t="s">
        <v>122</v>
      </c>
    </row>
    <row r="95" spans="1:4" ht="15.75" x14ac:dyDescent="0.25">
      <c r="A95" s="8" t="s">
        <v>84</v>
      </c>
      <c r="B95" s="8" t="s">
        <v>22</v>
      </c>
      <c r="C95" s="9">
        <v>6</v>
      </c>
      <c r="D95" s="8" t="s">
        <v>122</v>
      </c>
    </row>
    <row r="96" spans="1:4" ht="15.75" x14ac:dyDescent="0.25">
      <c r="A96" s="8" t="s">
        <v>85</v>
      </c>
      <c r="B96" s="8" t="s">
        <v>23</v>
      </c>
      <c r="C96" s="9">
        <v>4</v>
      </c>
      <c r="D96" s="8" t="s">
        <v>122</v>
      </c>
    </row>
    <row r="97" spans="1:4" ht="15.75" x14ac:dyDescent="0.25">
      <c r="A97" s="8" t="s">
        <v>86</v>
      </c>
      <c r="B97" s="8" t="s">
        <v>24</v>
      </c>
      <c r="C97" s="9">
        <v>57</v>
      </c>
      <c r="D97" s="8" t="s">
        <v>122</v>
      </c>
    </row>
    <row r="98" spans="1:4" ht="15.75" x14ac:dyDescent="0.25">
      <c r="A98" s="8" t="s">
        <v>87</v>
      </c>
      <c r="B98" s="8" t="s">
        <v>25</v>
      </c>
      <c r="C98" s="9">
        <v>760</v>
      </c>
      <c r="D98" s="8" t="s">
        <v>122</v>
      </c>
    </row>
    <row r="99" spans="1:4" ht="15.75" x14ac:dyDescent="0.25">
      <c r="A99" s="8" t="s">
        <v>88</v>
      </c>
      <c r="B99" s="8" t="s">
        <v>26</v>
      </c>
      <c r="C99" s="9">
        <v>440</v>
      </c>
      <c r="D99" s="8" t="s">
        <v>122</v>
      </c>
    </row>
    <row r="100" spans="1:4" ht="15.75" x14ac:dyDescent="0.25">
      <c r="A100" s="8" t="s">
        <v>89</v>
      </c>
      <c r="B100" s="8" t="s">
        <v>27</v>
      </c>
      <c r="C100" s="9">
        <v>23</v>
      </c>
      <c r="D100" s="8" t="s">
        <v>122</v>
      </c>
    </row>
    <row r="101" spans="1:4" ht="15.75" x14ac:dyDescent="0.25">
      <c r="A101" s="8" t="s">
        <v>90</v>
      </c>
      <c r="B101" s="8" t="s">
        <v>28</v>
      </c>
      <c r="C101" s="9">
        <v>136</v>
      </c>
      <c r="D101" s="8" t="s">
        <v>122</v>
      </c>
    </row>
    <row r="102" spans="1:4" ht="15.75" x14ac:dyDescent="0.25">
      <c r="A102" s="8" t="s">
        <v>91</v>
      </c>
      <c r="B102" s="8" t="s">
        <v>29</v>
      </c>
      <c r="C102" s="9">
        <v>480</v>
      </c>
      <c r="D102" s="8" t="s">
        <v>122</v>
      </c>
    </row>
    <row r="103" spans="1:4" ht="15.75" x14ac:dyDescent="0.25">
      <c r="A103" s="8" t="s">
        <v>92</v>
      </c>
      <c r="B103" s="8" t="s">
        <v>30</v>
      </c>
      <c r="C103" s="9">
        <f>204/12</f>
        <v>17</v>
      </c>
      <c r="D103" s="8" t="s">
        <v>125</v>
      </c>
    </row>
    <row r="104" spans="1:4" ht="15.75" x14ac:dyDescent="0.25">
      <c r="A104" s="8" t="s">
        <v>93</v>
      </c>
      <c r="B104" s="8" t="s">
        <v>31</v>
      </c>
      <c r="C104" s="9">
        <f>8/4</f>
        <v>2</v>
      </c>
      <c r="D104" s="8" t="s">
        <v>125</v>
      </c>
    </row>
    <row r="105" spans="1:4" ht="15.75" x14ac:dyDescent="0.25">
      <c r="A105" s="8" t="s">
        <v>94</v>
      </c>
      <c r="B105" s="8" t="s">
        <v>32</v>
      </c>
      <c r="C105" s="9">
        <v>30</v>
      </c>
      <c r="D105" s="8" t="s">
        <v>122</v>
      </c>
    </row>
    <row r="106" spans="1:4" ht="15.75" x14ac:dyDescent="0.25">
      <c r="A106" s="8" t="s">
        <v>95</v>
      </c>
      <c r="B106" s="8" t="s">
        <v>33</v>
      </c>
      <c r="C106" s="9">
        <v>15</v>
      </c>
      <c r="D106" s="8" t="s">
        <v>122</v>
      </c>
    </row>
    <row r="107" spans="1:4" ht="15.75" x14ac:dyDescent="0.25">
      <c r="A107" s="8" t="s">
        <v>96</v>
      </c>
      <c r="B107" s="8" t="s">
        <v>34</v>
      </c>
      <c r="C107" s="9">
        <v>18</v>
      </c>
      <c r="D107" s="8" t="s">
        <v>122</v>
      </c>
    </row>
    <row r="108" spans="1:4" ht="15.75" x14ac:dyDescent="0.25">
      <c r="A108" s="8" t="s">
        <v>97</v>
      </c>
      <c r="B108" s="8" t="s">
        <v>35</v>
      </c>
      <c r="C108" s="9">
        <v>39</v>
      </c>
      <c r="D108" s="8" t="s">
        <v>122</v>
      </c>
    </row>
    <row r="109" spans="1:4" ht="15.75" x14ac:dyDescent="0.25">
      <c r="A109" s="8" t="s">
        <v>98</v>
      </c>
      <c r="B109" s="8" t="s">
        <v>36</v>
      </c>
      <c r="C109" s="9">
        <f>18/6</f>
        <v>3</v>
      </c>
      <c r="D109" s="8" t="s">
        <v>125</v>
      </c>
    </row>
    <row r="110" spans="1:4" ht="15.75" x14ac:dyDescent="0.25">
      <c r="A110" s="8" t="s">
        <v>99</v>
      </c>
      <c r="B110" s="8" t="s">
        <v>51</v>
      </c>
      <c r="C110" s="9">
        <f>424/4</f>
        <v>106</v>
      </c>
      <c r="D110" s="8" t="s">
        <v>125</v>
      </c>
    </row>
    <row r="111" spans="1:4" ht="15.75" x14ac:dyDescent="0.25">
      <c r="A111" s="8" t="s">
        <v>100</v>
      </c>
      <c r="B111" s="8" t="s">
        <v>37</v>
      </c>
      <c r="C111" s="9">
        <f>100/4</f>
        <v>25</v>
      </c>
      <c r="D111" s="8" t="s">
        <v>125</v>
      </c>
    </row>
    <row r="112" spans="1:4" ht="15.75" x14ac:dyDescent="0.25">
      <c r="A112" s="8" t="s">
        <v>101</v>
      </c>
      <c r="B112" s="8" t="s">
        <v>38</v>
      </c>
      <c r="C112" s="9">
        <f>72/12</f>
        <v>6</v>
      </c>
      <c r="D112" s="8" t="s">
        <v>125</v>
      </c>
    </row>
    <row r="113" spans="1:4" ht="15.75" x14ac:dyDescent="0.25">
      <c r="A113" s="8" t="s">
        <v>102</v>
      </c>
      <c r="B113" s="8" t="s">
        <v>39</v>
      </c>
      <c r="C113" s="9">
        <v>2</v>
      </c>
      <c r="D113" s="8" t="s">
        <v>122</v>
      </c>
    </row>
    <row r="114" spans="1:4" ht="15.75" x14ac:dyDescent="0.25">
      <c r="A114" s="8" t="s">
        <v>103</v>
      </c>
      <c r="B114" s="8" t="s">
        <v>40</v>
      </c>
      <c r="C114" s="9">
        <v>8</v>
      </c>
      <c r="D114" s="8" t="s">
        <v>122</v>
      </c>
    </row>
    <row r="115" spans="1:4" ht="15.75" x14ac:dyDescent="0.25">
      <c r="A115" s="8" t="s">
        <v>104</v>
      </c>
      <c r="B115" s="8" t="s">
        <v>41</v>
      </c>
      <c r="C115" s="9">
        <v>30</v>
      </c>
      <c r="D115" s="8" t="s">
        <v>122</v>
      </c>
    </row>
    <row r="116" spans="1:4" ht="15.75" x14ac:dyDescent="0.25">
      <c r="A116" s="8" t="s">
        <v>105</v>
      </c>
      <c r="B116" s="8" t="s">
        <v>42</v>
      </c>
      <c r="C116" s="9">
        <v>20</v>
      </c>
      <c r="D116" s="8" t="s">
        <v>122</v>
      </c>
    </row>
    <row r="117" spans="1:4" ht="15.75" x14ac:dyDescent="0.25">
      <c r="A117" s="8" t="s">
        <v>106</v>
      </c>
      <c r="B117" s="8" t="s">
        <v>54</v>
      </c>
      <c r="C117" s="9">
        <f>228/12</f>
        <v>19</v>
      </c>
      <c r="D117" s="8" t="s">
        <v>125</v>
      </c>
    </row>
    <row r="118" spans="1:4" ht="15.75" x14ac:dyDescent="0.25">
      <c r="A118" s="8" t="s">
        <v>107</v>
      </c>
      <c r="B118" s="8" t="s">
        <v>43</v>
      </c>
      <c r="C118" s="9">
        <f>120/12</f>
        <v>10</v>
      </c>
      <c r="D118" s="8" t="s">
        <v>125</v>
      </c>
    </row>
    <row r="119" spans="1:4" ht="15.75" x14ac:dyDescent="0.25">
      <c r="A119" s="8" t="s">
        <v>108</v>
      </c>
      <c r="B119" s="8" t="s">
        <v>44</v>
      </c>
      <c r="C119" s="9">
        <v>23</v>
      </c>
      <c r="D119" s="8" t="s">
        <v>122</v>
      </c>
    </row>
    <row r="120" spans="1:4" ht="15.75" x14ac:dyDescent="0.25">
      <c r="A120" s="8" t="s">
        <v>109</v>
      </c>
      <c r="B120" s="8" t="s">
        <v>45</v>
      </c>
      <c r="C120" s="9">
        <v>54</v>
      </c>
      <c r="D120" s="8" t="s">
        <v>122</v>
      </c>
    </row>
    <row r="121" spans="1:4" ht="15.75" x14ac:dyDescent="0.25">
      <c r="A121" s="8" t="s">
        <v>110</v>
      </c>
      <c r="B121" s="8" t="s">
        <v>52</v>
      </c>
      <c r="C121" s="9">
        <f>192/12</f>
        <v>16</v>
      </c>
      <c r="D121" s="8" t="s">
        <v>125</v>
      </c>
    </row>
    <row r="122" spans="1:4" ht="15.75" x14ac:dyDescent="0.25">
      <c r="A122" s="8" t="s">
        <v>111</v>
      </c>
      <c r="B122" s="8" t="s">
        <v>46</v>
      </c>
      <c r="C122" s="9">
        <f>144/12</f>
        <v>12</v>
      </c>
      <c r="D122" s="8" t="s">
        <v>125</v>
      </c>
    </row>
    <row r="123" spans="1:4" ht="15.75" x14ac:dyDescent="0.25">
      <c r="A123" s="8" t="s">
        <v>112</v>
      </c>
      <c r="B123" s="8" t="s">
        <v>47</v>
      </c>
      <c r="C123" s="9">
        <f>92/4</f>
        <v>23</v>
      </c>
      <c r="D123" s="8" t="s">
        <v>125</v>
      </c>
    </row>
    <row r="124" spans="1:4" ht="15.75" x14ac:dyDescent="0.25">
      <c r="A124" s="9" t="s">
        <v>137</v>
      </c>
      <c r="B124" s="8" t="s">
        <v>48</v>
      </c>
      <c r="C124" s="9">
        <f>120/10</f>
        <v>12</v>
      </c>
      <c r="D124" s="8" t="s">
        <v>127</v>
      </c>
    </row>
    <row r="125" spans="1:4" ht="15.75" x14ac:dyDescent="0.25">
      <c r="A125" s="9" t="s">
        <v>138</v>
      </c>
      <c r="B125" s="8" t="s">
        <v>139</v>
      </c>
      <c r="C125" s="9">
        <f>360/12</f>
        <v>30</v>
      </c>
      <c r="D125" s="9" t="s">
        <v>126</v>
      </c>
    </row>
    <row r="126" spans="1:4" ht="15.75" x14ac:dyDescent="0.25">
      <c r="A126" s="9" t="s">
        <v>140</v>
      </c>
      <c r="B126" s="8" t="s">
        <v>141</v>
      </c>
      <c r="C126" s="9">
        <f>300/10</f>
        <v>30</v>
      </c>
      <c r="D126" s="9" t="s">
        <v>126</v>
      </c>
    </row>
    <row r="127" spans="1:4" ht="15.75" x14ac:dyDescent="0.25">
      <c r="A127" s="10" t="s">
        <v>113</v>
      </c>
      <c r="B127" s="10" t="s">
        <v>128</v>
      </c>
      <c r="C127" s="9">
        <v>70</v>
      </c>
      <c r="D127" s="8" t="s">
        <v>122</v>
      </c>
    </row>
    <row r="128" spans="1:4" ht="15.75" x14ac:dyDescent="0.25">
      <c r="A128" s="10" t="s">
        <v>114</v>
      </c>
      <c r="B128" s="10" t="s">
        <v>129</v>
      </c>
      <c r="C128" s="9">
        <v>30</v>
      </c>
      <c r="D128" s="8" t="s">
        <v>122</v>
      </c>
    </row>
    <row r="129" spans="1:8" ht="15.75" x14ac:dyDescent="0.25">
      <c r="A129" s="10" t="s">
        <v>115</v>
      </c>
      <c r="B129" s="10" t="s">
        <v>130</v>
      </c>
      <c r="C129" s="9">
        <f>3000/250</f>
        <v>12</v>
      </c>
      <c r="D129" s="8" t="s">
        <v>126</v>
      </c>
    </row>
    <row r="130" spans="1:8" ht="15.75" x14ac:dyDescent="0.25">
      <c r="A130" s="10" t="s">
        <v>116</v>
      </c>
      <c r="B130" s="10" t="s">
        <v>131</v>
      </c>
      <c r="C130" s="9">
        <f>6500/65</f>
        <v>100</v>
      </c>
      <c r="D130" s="8" t="s">
        <v>126</v>
      </c>
    </row>
    <row r="131" spans="1:8" ht="15.75" x14ac:dyDescent="0.25">
      <c r="A131" s="10" t="s">
        <v>117</v>
      </c>
      <c r="B131" s="11" t="s">
        <v>132</v>
      </c>
      <c r="C131" s="9">
        <f>9000/90</f>
        <v>100</v>
      </c>
      <c r="D131" s="8" t="s">
        <v>126</v>
      </c>
    </row>
    <row r="132" spans="1:8" x14ac:dyDescent="0.25">
      <c r="A132" s="5"/>
      <c r="B132" s="5"/>
      <c r="C132" s="5"/>
      <c r="D132" s="5"/>
      <c r="E132" s="5"/>
      <c r="F132" s="5"/>
      <c r="G132" s="5"/>
      <c r="H132" s="5"/>
    </row>
    <row r="133" spans="1:8" x14ac:dyDescent="0.25">
      <c r="B133" s="2" t="s">
        <v>134</v>
      </c>
    </row>
    <row r="134" spans="1:8" ht="15.75" x14ac:dyDescent="0.25">
      <c r="A134" s="6" t="s">
        <v>1</v>
      </c>
      <c r="B134" s="6" t="s">
        <v>0</v>
      </c>
      <c r="C134" s="6" t="s">
        <v>5</v>
      </c>
      <c r="D134" s="6" t="s">
        <v>121</v>
      </c>
      <c r="E134" s="3" t="s">
        <v>118</v>
      </c>
      <c r="F134" s="3" t="s">
        <v>119</v>
      </c>
      <c r="G134" s="3" t="s">
        <v>120</v>
      </c>
      <c r="H134" s="3" t="s">
        <v>136</v>
      </c>
    </row>
    <row r="135" spans="1:8" ht="15.75" x14ac:dyDescent="0.25">
      <c r="A135" s="7" t="s">
        <v>56</v>
      </c>
      <c r="B135" s="8" t="s">
        <v>9</v>
      </c>
      <c r="C135" s="8">
        <v>300</v>
      </c>
      <c r="D135" s="8" t="s">
        <v>122</v>
      </c>
    </row>
    <row r="136" spans="1:8" ht="15.75" x14ac:dyDescent="0.25">
      <c r="A136" s="7" t="s">
        <v>57</v>
      </c>
      <c r="B136" s="8" t="s">
        <v>123</v>
      </c>
      <c r="C136" s="8">
        <f>240/8</f>
        <v>30</v>
      </c>
      <c r="D136" s="8" t="s">
        <v>124</v>
      </c>
    </row>
    <row r="137" spans="1:8" ht="15.75" x14ac:dyDescent="0.25">
      <c r="A137" s="8" t="s">
        <v>58</v>
      </c>
      <c r="B137" s="8" t="s">
        <v>10</v>
      </c>
      <c r="C137" s="8">
        <v>64</v>
      </c>
      <c r="D137" s="8" t="s">
        <v>122</v>
      </c>
    </row>
    <row r="138" spans="1:8" ht="15.75" x14ac:dyDescent="0.25">
      <c r="A138" s="8" t="s">
        <v>59</v>
      </c>
      <c r="B138" s="8" t="s">
        <v>2</v>
      </c>
      <c r="C138" s="8">
        <v>36</v>
      </c>
      <c r="D138" s="8" t="s">
        <v>122</v>
      </c>
    </row>
    <row r="139" spans="1:8" ht="15.75" x14ac:dyDescent="0.25">
      <c r="A139" s="7" t="s">
        <v>60</v>
      </c>
      <c r="B139" s="8" t="s">
        <v>49</v>
      </c>
      <c r="C139" s="8">
        <v>80</v>
      </c>
      <c r="D139" s="8" t="s">
        <v>122</v>
      </c>
    </row>
    <row r="140" spans="1:8" ht="15.75" x14ac:dyDescent="0.25">
      <c r="A140" s="8" t="s">
        <v>61</v>
      </c>
      <c r="B140" s="8" t="s">
        <v>3</v>
      </c>
      <c r="C140" s="8">
        <v>12</v>
      </c>
      <c r="D140" s="8" t="s">
        <v>122</v>
      </c>
    </row>
    <row r="141" spans="1:8" ht="15.75" x14ac:dyDescent="0.25">
      <c r="A141" s="8" t="s">
        <v>62</v>
      </c>
      <c r="B141" s="8" t="s">
        <v>4</v>
      </c>
      <c r="C141" s="9">
        <f>12/12</f>
        <v>1</v>
      </c>
      <c r="D141" s="8" t="s">
        <v>125</v>
      </c>
    </row>
    <row r="142" spans="1:8" ht="15.75" x14ac:dyDescent="0.25">
      <c r="A142" s="8" t="s">
        <v>63</v>
      </c>
      <c r="B142" s="8" t="s">
        <v>50</v>
      </c>
      <c r="C142" s="9">
        <v>48</v>
      </c>
      <c r="D142" s="8" t="s">
        <v>122</v>
      </c>
    </row>
    <row r="143" spans="1:8" ht="15.75" x14ac:dyDescent="0.25">
      <c r="A143" s="8" t="s">
        <v>64</v>
      </c>
      <c r="B143" s="8" t="s">
        <v>6</v>
      </c>
      <c r="C143" s="9">
        <v>48</v>
      </c>
      <c r="D143" s="8" t="s">
        <v>122</v>
      </c>
    </row>
    <row r="144" spans="1:8" ht="15.75" x14ac:dyDescent="0.25">
      <c r="A144" s="8" t="s">
        <v>65</v>
      </c>
      <c r="B144" s="8" t="s">
        <v>7</v>
      </c>
      <c r="C144" s="9">
        <f>60/15</f>
        <v>4</v>
      </c>
      <c r="D144" s="8" t="s">
        <v>126</v>
      </c>
    </row>
    <row r="145" spans="1:4" ht="15.75" x14ac:dyDescent="0.25">
      <c r="A145" s="8" t="s">
        <v>66</v>
      </c>
      <c r="B145" s="8" t="s">
        <v>11</v>
      </c>
      <c r="C145" s="9">
        <v>21</v>
      </c>
      <c r="D145" s="8" t="s">
        <v>122</v>
      </c>
    </row>
    <row r="146" spans="1:4" ht="15.75" x14ac:dyDescent="0.25">
      <c r="A146" s="8" t="s">
        <v>67</v>
      </c>
      <c r="B146" s="8" t="s">
        <v>55</v>
      </c>
      <c r="C146" s="9">
        <f>100/20</f>
        <v>5</v>
      </c>
      <c r="D146" s="8" t="s">
        <v>126</v>
      </c>
    </row>
    <row r="147" spans="1:4" ht="15.75" x14ac:dyDescent="0.25">
      <c r="A147" s="8" t="s">
        <v>68</v>
      </c>
      <c r="B147" s="8" t="s">
        <v>8</v>
      </c>
      <c r="C147" s="9">
        <v>24</v>
      </c>
      <c r="D147" s="8" t="s">
        <v>122</v>
      </c>
    </row>
    <row r="148" spans="1:4" ht="15.75" x14ac:dyDescent="0.25">
      <c r="A148" s="8" t="s">
        <v>69</v>
      </c>
      <c r="B148" s="8" t="s">
        <v>12</v>
      </c>
      <c r="C148" s="9">
        <v>24</v>
      </c>
      <c r="D148" s="8" t="s">
        <v>122</v>
      </c>
    </row>
    <row r="149" spans="1:4" ht="15.75" x14ac:dyDescent="0.25">
      <c r="A149" s="8" t="s">
        <v>70</v>
      </c>
      <c r="B149" s="8" t="s">
        <v>53</v>
      </c>
      <c r="C149" s="9">
        <f>20000/5000</f>
        <v>4</v>
      </c>
      <c r="D149" s="8" t="s">
        <v>125</v>
      </c>
    </row>
    <row r="150" spans="1:4" ht="15.75" x14ac:dyDescent="0.25">
      <c r="A150" s="8" t="s">
        <v>71</v>
      </c>
      <c r="B150" s="8" t="s">
        <v>13</v>
      </c>
      <c r="C150" s="9">
        <v>32</v>
      </c>
      <c r="D150" s="8" t="s">
        <v>122</v>
      </c>
    </row>
    <row r="151" spans="1:4" ht="15.75" x14ac:dyDescent="0.25">
      <c r="A151" s="8" t="s">
        <v>73</v>
      </c>
      <c r="B151" s="8" t="s">
        <v>72</v>
      </c>
      <c r="C151" s="9">
        <v>48</v>
      </c>
      <c r="D151" s="8" t="s">
        <v>122</v>
      </c>
    </row>
    <row r="152" spans="1:4" ht="15.75" x14ac:dyDescent="0.25">
      <c r="A152" s="8" t="s">
        <v>75</v>
      </c>
      <c r="B152" s="8" t="s">
        <v>74</v>
      </c>
      <c r="C152" s="9">
        <v>30</v>
      </c>
      <c r="D152" s="8" t="s">
        <v>122</v>
      </c>
    </row>
    <row r="153" spans="1:4" ht="15.75" x14ac:dyDescent="0.25">
      <c r="A153" s="8" t="s">
        <v>76</v>
      </c>
      <c r="B153" s="8" t="s">
        <v>14</v>
      </c>
      <c r="C153" s="9">
        <v>200</v>
      </c>
      <c r="D153" s="8" t="s">
        <v>122</v>
      </c>
    </row>
    <row r="154" spans="1:4" ht="15.75" x14ac:dyDescent="0.25">
      <c r="A154" s="8" t="s">
        <v>77</v>
      </c>
      <c r="B154" s="8" t="s">
        <v>15</v>
      </c>
      <c r="C154" s="9">
        <v>400</v>
      </c>
      <c r="D154" s="8" t="s">
        <v>122</v>
      </c>
    </row>
    <row r="155" spans="1:4" ht="15.75" x14ac:dyDescent="0.25">
      <c r="A155" s="8" t="s">
        <v>78</v>
      </c>
      <c r="B155" s="8" t="s">
        <v>16</v>
      </c>
      <c r="C155" s="9">
        <v>120</v>
      </c>
      <c r="D155" s="8" t="s">
        <v>122</v>
      </c>
    </row>
    <row r="156" spans="1:4" ht="15.75" x14ac:dyDescent="0.25">
      <c r="A156" s="8" t="s">
        <v>79</v>
      </c>
      <c r="B156" s="9" t="s">
        <v>17</v>
      </c>
      <c r="C156" s="9">
        <v>180</v>
      </c>
      <c r="D156" s="8" t="s">
        <v>122</v>
      </c>
    </row>
    <row r="157" spans="1:4" ht="15.75" x14ac:dyDescent="0.25">
      <c r="A157" s="8" t="s">
        <v>80</v>
      </c>
      <c r="B157" s="9" t="s">
        <v>18</v>
      </c>
      <c r="C157" s="9">
        <v>267</v>
      </c>
      <c r="D157" s="8" t="s">
        <v>122</v>
      </c>
    </row>
    <row r="158" spans="1:4" ht="15.75" x14ac:dyDescent="0.25">
      <c r="A158" s="8" t="s">
        <v>81</v>
      </c>
      <c r="B158" s="8" t="s">
        <v>20</v>
      </c>
      <c r="C158" s="9">
        <v>12</v>
      </c>
      <c r="D158" s="8" t="s">
        <v>122</v>
      </c>
    </row>
    <row r="159" spans="1:4" ht="15.75" x14ac:dyDescent="0.25">
      <c r="A159" s="8" t="s">
        <v>82</v>
      </c>
      <c r="B159" s="8" t="s">
        <v>19</v>
      </c>
      <c r="C159" s="9">
        <v>168</v>
      </c>
      <c r="D159" s="8" t="s">
        <v>122</v>
      </c>
    </row>
    <row r="160" spans="1:4" ht="15.75" x14ac:dyDescent="0.25">
      <c r="A160" s="8" t="s">
        <v>83</v>
      </c>
      <c r="B160" s="8" t="s">
        <v>21</v>
      </c>
      <c r="C160" s="9">
        <v>6</v>
      </c>
      <c r="D160" s="8" t="s">
        <v>122</v>
      </c>
    </row>
    <row r="161" spans="1:4" ht="15.75" x14ac:dyDescent="0.25">
      <c r="A161" s="8" t="s">
        <v>84</v>
      </c>
      <c r="B161" s="8" t="s">
        <v>22</v>
      </c>
      <c r="C161" s="9">
        <v>6</v>
      </c>
      <c r="D161" s="8" t="s">
        <v>122</v>
      </c>
    </row>
    <row r="162" spans="1:4" ht="15.75" x14ac:dyDescent="0.25">
      <c r="A162" s="8" t="s">
        <v>85</v>
      </c>
      <c r="B162" s="8" t="s">
        <v>23</v>
      </c>
      <c r="C162" s="9">
        <v>4</v>
      </c>
      <c r="D162" s="8" t="s">
        <v>122</v>
      </c>
    </row>
    <row r="163" spans="1:4" ht="15.75" x14ac:dyDescent="0.25">
      <c r="A163" s="8" t="s">
        <v>86</v>
      </c>
      <c r="B163" s="8" t="s">
        <v>24</v>
      </c>
      <c r="C163" s="9">
        <v>57</v>
      </c>
      <c r="D163" s="8" t="s">
        <v>122</v>
      </c>
    </row>
    <row r="164" spans="1:4" ht="15.75" x14ac:dyDescent="0.25">
      <c r="A164" s="8" t="s">
        <v>87</v>
      </c>
      <c r="B164" s="8" t="s">
        <v>25</v>
      </c>
      <c r="C164" s="9">
        <v>760</v>
      </c>
      <c r="D164" s="8" t="s">
        <v>122</v>
      </c>
    </row>
    <row r="165" spans="1:4" ht="15.75" x14ac:dyDescent="0.25">
      <c r="A165" s="8" t="s">
        <v>88</v>
      </c>
      <c r="B165" s="8" t="s">
        <v>26</v>
      </c>
      <c r="C165" s="9">
        <v>440</v>
      </c>
      <c r="D165" s="8" t="s">
        <v>122</v>
      </c>
    </row>
    <row r="166" spans="1:4" ht="15.75" x14ac:dyDescent="0.25">
      <c r="A166" s="8" t="s">
        <v>89</v>
      </c>
      <c r="B166" s="8" t="s">
        <v>27</v>
      </c>
      <c r="C166" s="9">
        <v>23</v>
      </c>
      <c r="D166" s="8" t="s">
        <v>122</v>
      </c>
    </row>
    <row r="167" spans="1:4" ht="15.75" x14ac:dyDescent="0.25">
      <c r="A167" s="8" t="s">
        <v>90</v>
      </c>
      <c r="B167" s="8" t="s">
        <v>28</v>
      </c>
      <c r="C167" s="9">
        <v>136</v>
      </c>
      <c r="D167" s="8" t="s">
        <v>122</v>
      </c>
    </row>
    <row r="168" spans="1:4" ht="15.75" x14ac:dyDescent="0.25">
      <c r="A168" s="8" t="s">
        <v>91</v>
      </c>
      <c r="B168" s="8" t="s">
        <v>29</v>
      </c>
      <c r="C168" s="9">
        <v>480</v>
      </c>
      <c r="D168" s="8" t="s">
        <v>122</v>
      </c>
    </row>
    <row r="169" spans="1:4" ht="15.75" x14ac:dyDescent="0.25">
      <c r="A169" s="8" t="s">
        <v>92</v>
      </c>
      <c r="B169" s="8" t="s">
        <v>30</v>
      </c>
      <c r="C169" s="9">
        <f>204/12</f>
        <v>17</v>
      </c>
      <c r="D169" s="8" t="s">
        <v>125</v>
      </c>
    </row>
    <row r="170" spans="1:4" ht="15.75" x14ac:dyDescent="0.25">
      <c r="A170" s="8" t="s">
        <v>93</v>
      </c>
      <c r="B170" s="8" t="s">
        <v>31</v>
      </c>
      <c r="C170" s="9">
        <f>8/4</f>
        <v>2</v>
      </c>
      <c r="D170" s="8" t="s">
        <v>125</v>
      </c>
    </row>
    <row r="171" spans="1:4" ht="15.75" x14ac:dyDescent="0.25">
      <c r="A171" s="8" t="s">
        <v>94</v>
      </c>
      <c r="B171" s="8" t="s">
        <v>32</v>
      </c>
      <c r="C171" s="9">
        <v>30</v>
      </c>
      <c r="D171" s="8" t="s">
        <v>122</v>
      </c>
    </row>
    <row r="172" spans="1:4" ht="15.75" x14ac:dyDescent="0.25">
      <c r="A172" s="8" t="s">
        <v>95</v>
      </c>
      <c r="B172" s="8" t="s">
        <v>33</v>
      </c>
      <c r="C172" s="9">
        <v>15</v>
      </c>
      <c r="D172" s="8" t="s">
        <v>122</v>
      </c>
    </row>
    <row r="173" spans="1:4" ht="15.75" x14ac:dyDescent="0.25">
      <c r="A173" s="8" t="s">
        <v>96</v>
      </c>
      <c r="B173" s="8" t="s">
        <v>34</v>
      </c>
      <c r="C173" s="9">
        <v>18</v>
      </c>
      <c r="D173" s="8" t="s">
        <v>122</v>
      </c>
    </row>
    <row r="174" spans="1:4" ht="15.75" x14ac:dyDescent="0.25">
      <c r="A174" s="8" t="s">
        <v>97</v>
      </c>
      <c r="B174" s="8" t="s">
        <v>35</v>
      </c>
      <c r="C174" s="9">
        <v>39</v>
      </c>
      <c r="D174" s="8" t="s">
        <v>122</v>
      </c>
    </row>
    <row r="175" spans="1:4" ht="15.75" x14ac:dyDescent="0.25">
      <c r="A175" s="8" t="s">
        <v>98</v>
      </c>
      <c r="B175" s="8" t="s">
        <v>36</v>
      </c>
      <c r="C175" s="9">
        <f>18/6</f>
        <v>3</v>
      </c>
      <c r="D175" s="8" t="s">
        <v>125</v>
      </c>
    </row>
    <row r="176" spans="1:4" ht="15.75" x14ac:dyDescent="0.25">
      <c r="A176" s="8" t="s">
        <v>99</v>
      </c>
      <c r="B176" s="8" t="s">
        <v>51</v>
      </c>
      <c r="C176" s="9">
        <f>424/4</f>
        <v>106</v>
      </c>
      <c r="D176" s="8" t="s">
        <v>125</v>
      </c>
    </row>
    <row r="177" spans="1:4" ht="15.75" x14ac:dyDescent="0.25">
      <c r="A177" s="8" t="s">
        <v>100</v>
      </c>
      <c r="B177" s="8" t="s">
        <v>37</v>
      </c>
      <c r="C177" s="9">
        <f>100/4</f>
        <v>25</v>
      </c>
      <c r="D177" s="8" t="s">
        <v>125</v>
      </c>
    </row>
    <row r="178" spans="1:4" ht="15.75" x14ac:dyDescent="0.25">
      <c r="A178" s="8" t="s">
        <v>101</v>
      </c>
      <c r="B178" s="8" t="s">
        <v>38</v>
      </c>
      <c r="C178" s="9">
        <f>72/12</f>
        <v>6</v>
      </c>
      <c r="D178" s="8" t="s">
        <v>125</v>
      </c>
    </row>
    <row r="179" spans="1:4" ht="15.75" x14ac:dyDescent="0.25">
      <c r="A179" s="8" t="s">
        <v>102</v>
      </c>
      <c r="B179" s="8" t="s">
        <v>39</v>
      </c>
      <c r="C179" s="9">
        <v>2</v>
      </c>
      <c r="D179" s="8" t="s">
        <v>122</v>
      </c>
    </row>
    <row r="180" spans="1:4" ht="15.75" x14ac:dyDescent="0.25">
      <c r="A180" s="8" t="s">
        <v>103</v>
      </c>
      <c r="B180" s="8" t="s">
        <v>40</v>
      </c>
      <c r="C180" s="9">
        <v>8</v>
      </c>
      <c r="D180" s="8" t="s">
        <v>122</v>
      </c>
    </row>
    <row r="181" spans="1:4" ht="15.75" x14ac:dyDescent="0.25">
      <c r="A181" s="8" t="s">
        <v>104</v>
      </c>
      <c r="B181" s="8" t="s">
        <v>41</v>
      </c>
      <c r="C181" s="9">
        <v>30</v>
      </c>
      <c r="D181" s="8" t="s">
        <v>122</v>
      </c>
    </row>
    <row r="182" spans="1:4" ht="15.75" x14ac:dyDescent="0.25">
      <c r="A182" s="8" t="s">
        <v>105</v>
      </c>
      <c r="B182" s="8" t="s">
        <v>42</v>
      </c>
      <c r="C182" s="9">
        <v>20</v>
      </c>
      <c r="D182" s="8" t="s">
        <v>122</v>
      </c>
    </row>
    <row r="183" spans="1:4" ht="15.75" x14ac:dyDescent="0.25">
      <c r="A183" s="8" t="s">
        <v>106</v>
      </c>
      <c r="B183" s="8" t="s">
        <v>54</v>
      </c>
      <c r="C183" s="9">
        <f>228/12</f>
        <v>19</v>
      </c>
      <c r="D183" s="8" t="s">
        <v>125</v>
      </c>
    </row>
    <row r="184" spans="1:4" ht="15.75" x14ac:dyDescent="0.25">
      <c r="A184" s="8" t="s">
        <v>107</v>
      </c>
      <c r="B184" s="8" t="s">
        <v>43</v>
      </c>
      <c r="C184" s="9">
        <f>120/12</f>
        <v>10</v>
      </c>
      <c r="D184" s="8" t="s">
        <v>125</v>
      </c>
    </row>
    <row r="185" spans="1:4" ht="15.75" x14ac:dyDescent="0.25">
      <c r="A185" s="8" t="s">
        <v>108</v>
      </c>
      <c r="B185" s="8" t="s">
        <v>44</v>
      </c>
      <c r="C185" s="9">
        <v>23</v>
      </c>
      <c r="D185" s="8" t="s">
        <v>122</v>
      </c>
    </row>
    <row r="186" spans="1:4" ht="15.75" x14ac:dyDescent="0.25">
      <c r="A186" s="8" t="s">
        <v>109</v>
      </c>
      <c r="B186" s="8" t="s">
        <v>45</v>
      </c>
      <c r="C186" s="9">
        <v>54</v>
      </c>
      <c r="D186" s="8" t="s">
        <v>122</v>
      </c>
    </row>
    <row r="187" spans="1:4" ht="15.75" x14ac:dyDescent="0.25">
      <c r="A187" s="8" t="s">
        <v>110</v>
      </c>
      <c r="B187" s="8" t="s">
        <v>52</v>
      </c>
      <c r="C187" s="9">
        <f>192/12</f>
        <v>16</v>
      </c>
      <c r="D187" s="8" t="s">
        <v>125</v>
      </c>
    </row>
    <row r="188" spans="1:4" ht="15.75" x14ac:dyDescent="0.25">
      <c r="A188" s="8" t="s">
        <v>111</v>
      </c>
      <c r="B188" s="8" t="s">
        <v>46</v>
      </c>
      <c r="C188" s="9">
        <f>144/12</f>
        <v>12</v>
      </c>
      <c r="D188" s="8" t="s">
        <v>125</v>
      </c>
    </row>
    <row r="189" spans="1:4" ht="15.75" x14ac:dyDescent="0.25">
      <c r="A189" s="8" t="s">
        <v>112</v>
      </c>
      <c r="B189" s="8" t="s">
        <v>47</v>
      </c>
      <c r="C189" s="9">
        <f>92/4</f>
        <v>23</v>
      </c>
      <c r="D189" s="8" t="s">
        <v>125</v>
      </c>
    </row>
    <row r="190" spans="1:4" ht="15.75" x14ac:dyDescent="0.25">
      <c r="A190" s="9" t="s">
        <v>137</v>
      </c>
      <c r="B190" s="8" t="s">
        <v>48</v>
      </c>
      <c r="C190" s="9">
        <f>120/10</f>
        <v>12</v>
      </c>
      <c r="D190" s="8" t="s">
        <v>127</v>
      </c>
    </row>
    <row r="191" spans="1:4" ht="15.75" x14ac:dyDescent="0.25">
      <c r="A191" s="9" t="s">
        <v>138</v>
      </c>
      <c r="B191" s="8" t="s">
        <v>139</v>
      </c>
      <c r="C191" s="9">
        <f>360/12</f>
        <v>30</v>
      </c>
      <c r="D191" s="9" t="s">
        <v>126</v>
      </c>
    </row>
    <row r="192" spans="1:4" ht="15.75" x14ac:dyDescent="0.25">
      <c r="A192" s="9" t="s">
        <v>140</v>
      </c>
      <c r="B192" s="8" t="s">
        <v>141</v>
      </c>
      <c r="C192" s="9">
        <f>300/10</f>
        <v>30</v>
      </c>
      <c r="D192" s="9" t="s">
        <v>126</v>
      </c>
    </row>
    <row r="193" spans="1:4" ht="15.75" x14ac:dyDescent="0.25">
      <c r="A193" s="10" t="s">
        <v>113</v>
      </c>
      <c r="B193" s="10" t="s">
        <v>128</v>
      </c>
      <c r="C193" s="9">
        <v>70</v>
      </c>
      <c r="D193" s="8" t="s">
        <v>122</v>
      </c>
    </row>
    <row r="194" spans="1:4" ht="15.75" x14ac:dyDescent="0.25">
      <c r="A194" s="10" t="s">
        <v>114</v>
      </c>
      <c r="B194" s="10" t="s">
        <v>129</v>
      </c>
      <c r="C194" s="9">
        <v>30</v>
      </c>
      <c r="D194" s="8" t="s">
        <v>122</v>
      </c>
    </row>
    <row r="195" spans="1:4" ht="15.75" x14ac:dyDescent="0.25">
      <c r="A195" s="10" t="s">
        <v>115</v>
      </c>
      <c r="B195" s="10" t="s">
        <v>130</v>
      </c>
      <c r="C195" s="9">
        <f>3000/250</f>
        <v>12</v>
      </c>
      <c r="D195" s="8" t="s">
        <v>126</v>
      </c>
    </row>
    <row r="196" spans="1:4" ht="15.75" x14ac:dyDescent="0.25">
      <c r="A196" s="10" t="s">
        <v>116</v>
      </c>
      <c r="B196" s="10" t="s">
        <v>131</v>
      </c>
      <c r="C196" s="9">
        <f>6500/65</f>
        <v>100</v>
      </c>
      <c r="D196" s="8" t="s">
        <v>126</v>
      </c>
    </row>
    <row r="197" spans="1:4" ht="15.75" x14ac:dyDescent="0.25">
      <c r="A197" s="10" t="s">
        <v>117</v>
      </c>
      <c r="B197" s="11" t="s">
        <v>132</v>
      </c>
      <c r="C197" s="9">
        <f>9000/90</f>
        <v>100</v>
      </c>
      <c r="D197" s="8" t="s">
        <v>126</v>
      </c>
    </row>
  </sheetData>
  <printOptions horizontalCentered="1" verticalCentered="1" gridLines="1"/>
  <pageMargins left="0.7" right="0.7" top="0.75" bottom="0.75" header="0.3" footer="0.3"/>
  <pageSetup scale="17" orientation="landscape" r:id="rId1"/>
  <headerFooter>
    <oddHeader>&amp;CSolicitation No: IFB 18-B04
Janitorial Supplies</oddHeader>
    <oddFooter>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Pricing Schedule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Louemma Cromity</dc:creator>
  <cp:lastModifiedBy>technical</cp:lastModifiedBy>
  <cp:lastPrinted>2018-01-24T21:37:11Z</cp:lastPrinted>
  <dcterms:created xsi:type="dcterms:W3CDTF">2018-01-09T15:57:38Z</dcterms:created>
  <dcterms:modified xsi:type="dcterms:W3CDTF">2018-01-25T20:18:24Z</dcterms:modified>
</cp:coreProperties>
</file>